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Июль2020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<sst xmlns="http://schemas.openxmlformats.org/spreadsheetml/2006/main" count="83" uniqueCount="29">
  <si>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</si>
  <si>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</si>
  <si>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</si>
  <si>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</si>
  <si>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</si>
  <si>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</si>
  <si>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</si>
  <si>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</si>
  <si>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</si>
  <si>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</si>
  <si>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</si>
  <si>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</si>
  <si>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</si>
  <si>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</si>
  <si>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</si>
  <si>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</si>
  <si>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</si>
  <si>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</si>
  <si>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</si>
  <si>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</si>
  <si>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</si>
  <si>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</si>
  <si>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</si>
  <si>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</si>
  <si>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</si>
  <si>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</si>
  <si>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</si>
  <si>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</si>
  <si>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Июль 2020год.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</si>
</sst>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4" t="s">
        <v>9</v>
      </c>
      <c r="C7" s="21" t="s">
        <v>23</v>
      </c>
      <c r="D7" s="8">
        <f>D8+D9+D10+D11</f>
        <v>264938598</v>
      </c>
      <c r="E7" s="8">
        <f>E8+E9+E10+E11</f>
        <v>101359616</v>
      </c>
      <c r="F7" s="8">
        <f>F8+F9+F10+F11</f>
        <v>101755844</v>
      </c>
      <c r="G7" s="9">
        <f>G8+G9+G10+G11</f>
        <v>61823138</v>
      </c>
      <c r="H7" s="10"/>
    </row>
    <row r="8" spans="1:8" ht="12.75">
      <c r="A8" s="38"/>
      <c r="B8" s="41"/>
      <c r="C8" s="11" t="s">
        <v>6</v>
      </c>
      <c r="D8" s="48">
        <f>E7+F7+G7</f>
        <v>264938598</v>
      </c>
      <c r="E8" s="25">
        <f>8545753+5301173</f>
        <v>13846926</v>
      </c>
      <c r="F8" s="12"/>
      <c r="G8" s="45">
        <f>63482843-1659705</f>
        <v>61823138</v>
      </c>
      <c r="H8" s="10"/>
    </row>
    <row r="9" spans="1:8" ht="12.75">
      <c r="A9" s="38"/>
      <c r="B9" s="41"/>
      <c r="C9" s="11" t="s">
        <v>7</v>
      </c>
      <c r="D9" s="49"/>
      <c r="E9" s="26">
        <f>1151762+502009</f>
        <v>1653771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27">
        <f>53974787+9662702</f>
        <v>63637489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27">
        <f>123528410+448864-F11</f>
        <v>22221430</v>
      </c>
      <c r="F11" s="14">
        <v>101755844</v>
      </c>
      <c r="G11" s="47"/>
    </row>
    <row r="12" spans="1:8" ht="15.75" customHeight="1">
      <c r="A12" s="37">
        <v>2</v>
      </c>
      <c r="B12" s="44" t="s">
        <v>13</v>
      </c>
      <c r="C12" s="7" t="s">
        <v>10</v>
      </c>
      <c r="D12" s="8">
        <f>D13+D14+D15+D16</f>
        <v>35100</v>
      </c>
      <c r="E12" s="8">
        <f>E13+E14+E15+E16</f>
        <v>34833</v>
      </c>
      <c r="F12" s="8">
        <f>F13+F14+F15+F16</f>
        <v>0</v>
      </c>
      <c r="G12" s="9">
        <f>G13+G14+G15+G16</f>
        <v>267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35100</v>
      </c>
      <c r="E15" s="29">
        <f>D13+D15-E16-F16-G15-G16</f>
        <v>30793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36">
        <v>4040</v>
      </c>
      <c r="F16" s="16">
        <v>0</v>
      </c>
      <c r="G16" s="16">
        <v>267</v>
      </c>
      <c r="H16" s="10"/>
    </row>
    <row r="17" spans="1:8" ht="12.75">
      <c r="A17" s="37">
        <v>3</v>
      </c>
      <c r="B17" s="56" t="s">
        <v>21</v>
      </c>
      <c r="C17" s="21" t="s">
        <v>10</v>
      </c>
      <c r="D17" s="8">
        <f>D18+D19+D20+D21</f>
        <v>3773827</v>
      </c>
      <c r="E17" s="8">
        <f>E18+E19+E20+E21</f>
        <v>3539960</v>
      </c>
      <c r="F17" s="8">
        <f>F18+F19+F20+F21</f>
        <v>0</v>
      </c>
      <c r="G17" s="9">
        <f>G18+G19+G20+G21</f>
        <v>233867</v>
      </c>
      <c r="H17" s="10"/>
    </row>
    <row r="18" spans="1:8" ht="12.75">
      <c r="A18" s="38"/>
      <c r="B18" s="41"/>
      <c r="C18" s="11" t="s">
        <v>6</v>
      </c>
      <c r="D18" s="12">
        <v>3773827</v>
      </c>
      <c r="E18" s="12">
        <f>D18-E19-E20-E21-G20</f>
        <v>1131171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9">
        <f>8227+562394</f>
        <v>570621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1691960+59972</f>
        <v>1751932</v>
      </c>
      <c r="F20" s="12"/>
      <c r="G20" s="15">
        <v>233867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f>86236</f>
        <v>86236</v>
      </c>
      <c r="F21" s="14">
        <v>0</v>
      </c>
      <c r="G21" s="16"/>
      <c r="H21" s="10"/>
    </row>
    <row r="22" spans="1:8" ht="12.75">
      <c r="A22" s="37">
        <v>4</v>
      </c>
      <c r="B22" s="44" t="s">
        <v>14</v>
      </c>
      <c r="C22" s="7" t="s">
        <v>10</v>
      </c>
      <c r="D22" s="8">
        <f>D23+D24+D25+D26</f>
        <v>499627</v>
      </c>
      <c r="E22" s="8">
        <f>E23+E24+E25+E26</f>
        <v>466632</v>
      </c>
      <c r="F22" s="8">
        <f>F23+F24+F25+F26</f>
        <v>17007</v>
      </c>
      <c r="G22" s="9">
        <f>G23+G24+G25+G26</f>
        <v>15988</v>
      </c>
      <c r="H22" s="10"/>
    </row>
    <row r="23" spans="1:7" ht="12.75">
      <c r="A23" s="38"/>
      <c r="B23" s="41"/>
      <c r="C23" s="11" t="s">
        <v>6</v>
      </c>
      <c r="D23" s="12">
        <v>499627</v>
      </c>
      <c r="E23" s="12">
        <f>D23+D25-E26-F26-G26-E25</f>
        <v>338130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v>35284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v>93218</v>
      </c>
      <c r="F26" s="16">
        <v>17007</v>
      </c>
      <c r="G26" s="16">
        <v>15988</v>
      </c>
      <c r="H26" s="10"/>
    </row>
    <row r="27" spans="1:8" ht="12.75">
      <c r="A27" s="37">
        <v>5</v>
      </c>
      <c r="B27" s="44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4" t="s">
        <v>16</v>
      </c>
      <c r="C32" s="7" t="s">
        <v>10</v>
      </c>
      <c r="D32" s="8">
        <f>D33+D34+D35+D36</f>
        <v>704393</v>
      </c>
      <c r="E32" s="8">
        <f>E33+E34+E35+E36</f>
        <v>681149</v>
      </c>
      <c r="F32" s="8">
        <f>F33+F34+F35+F36</f>
        <v>0</v>
      </c>
      <c r="G32" s="9">
        <f>G33+G34+G35+G36</f>
        <v>23244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f>G35+E35</f>
        <v>704393</v>
      </c>
      <c r="E35" s="12">
        <v>681149</v>
      </c>
      <c r="F35" s="12"/>
      <c r="G35" s="16">
        <v>23244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4" t="s">
        <v>17</v>
      </c>
      <c r="C37" s="7" t="s">
        <v>10</v>
      </c>
      <c r="D37" s="30">
        <f>D38+D39+D40+D41</f>
        <v>181799</v>
      </c>
      <c r="E37" s="8">
        <f>E38+E39+E40+E41</f>
        <v>130900</v>
      </c>
      <c r="F37" s="8">
        <f>F38+F39+F40+F41</f>
        <v>34008</v>
      </c>
      <c r="G37" s="9">
        <f>G38+G39+G40+G41</f>
        <v>16891</v>
      </c>
      <c r="H37" s="10"/>
      <c r="P37" s="31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181799</v>
      </c>
      <c r="E40" s="12">
        <f>D40-E41-F41-G41</f>
        <v>39090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v>91810</v>
      </c>
      <c r="F41" s="14">
        <v>34008</v>
      </c>
      <c r="G41" s="16">
        <v>16891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2">
        <v>8</v>
      </c>
      <c r="B43" s="55" t="s">
        <v>19</v>
      </c>
      <c r="C43" s="22" t="s">
        <v>25</v>
      </c>
      <c r="D43" s="17">
        <f>D44+D45+D46+D47</f>
        <v>2403919</v>
      </c>
      <c r="E43" s="17">
        <f>E44+E45+E46+E47</f>
        <v>1447950</v>
      </c>
      <c r="F43" s="17">
        <f>F44+F45+F46+F47</f>
        <v>684758</v>
      </c>
      <c r="G43" s="18">
        <f>G44+G45+G46+G47</f>
        <v>271211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2403919</v>
      </c>
      <c r="E46" s="29">
        <f>D46-E47-F46-F47-G46</f>
        <v>1086648</v>
      </c>
      <c r="F46" s="12">
        <v>182142</v>
      </c>
      <c r="G46" s="15">
        <v>271211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361302</v>
      </c>
      <c r="F47" s="14">
        <v>502616</v>
      </c>
      <c r="G47" s="16"/>
      <c r="H47" s="10"/>
    </row>
    <row r="48" spans="1:8" ht="12.75">
      <c r="A48" s="52">
        <v>9</v>
      </c>
      <c r="B48" s="40" t="s">
        <v>20</v>
      </c>
      <c r="C48" s="32" t="s">
        <v>10</v>
      </c>
      <c r="D48" s="17">
        <f>D49+D50+D51+D52</f>
        <v>1022580</v>
      </c>
      <c r="E48" s="17">
        <f>E49+E50+E51+E52</f>
        <v>337171</v>
      </c>
      <c r="F48" s="17">
        <f>F49+F50+F51+F52</f>
        <v>664921</v>
      </c>
      <c r="G48" s="18">
        <f>G49+G50+G51+G52</f>
        <v>20488</v>
      </c>
      <c r="H48" s="10"/>
    </row>
    <row r="49" spans="1:8" ht="12.75">
      <c r="A49" s="53"/>
      <c r="B49" s="41"/>
      <c r="C49" s="11" t="s">
        <v>6</v>
      </c>
      <c r="D49" s="12">
        <f>357916+360974+193734+109956</f>
        <v>1022580</v>
      </c>
      <c r="E49" s="12">
        <f>D49-E52-F52-G52</f>
        <v>72810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v>264361</v>
      </c>
      <c r="F52" s="14">
        <v>664921</v>
      </c>
      <c r="G52" s="16">
        <v>20488</v>
      </c>
      <c r="H52" s="19"/>
    </row>
    <row r="53" spans="1:8" ht="12.75">
      <c r="A53" s="37">
        <v>10</v>
      </c>
      <c r="B53" s="40" t="s">
        <v>22</v>
      </c>
      <c r="C53" s="22" t="s">
        <v>23</v>
      </c>
      <c r="D53" s="17">
        <f>D54+D55+D56+D57</f>
        <v>5853243</v>
      </c>
      <c r="E53" s="17">
        <f>E54+E55+E56+E57</f>
        <v>4677755</v>
      </c>
      <c r="F53" s="17">
        <f>F54+F55+F56+F57</f>
        <v>844160</v>
      </c>
      <c r="G53" s="18"/>
      <c r="H53" s="10"/>
    </row>
    <row r="54" spans="1:8" ht="12.75">
      <c r="A54" s="38"/>
      <c r="B54" s="41"/>
      <c r="C54" s="11" t="s">
        <v>6</v>
      </c>
      <c r="D54" s="12">
        <v>3416313</v>
      </c>
      <c r="E54" s="12">
        <v>12063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742338</v>
      </c>
      <c r="E55" s="12">
        <v>952638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1622017</v>
      </c>
      <c r="E56" s="12">
        <f>1205764-F56</f>
        <v>1183776</v>
      </c>
      <c r="F56" s="12">
        <v>21988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72575</v>
      </c>
      <c r="E57" s="28">
        <f>D53-E54-E55-E56-F56-F57-G57</f>
        <v>2529278</v>
      </c>
      <c r="F57" s="14">
        <v>822172</v>
      </c>
      <c r="G57" s="16">
        <v>331328</v>
      </c>
      <c r="H57" s="19"/>
    </row>
    <row r="58" spans="1:8" ht="12.75">
      <c r="A58" s="37">
        <v>11</v>
      </c>
      <c r="B58" s="40" t="s">
        <v>24</v>
      </c>
      <c r="C58" s="22" t="s">
        <v>23</v>
      </c>
      <c r="D58" s="17">
        <f>D59+D60+D61+D62</f>
        <v>358867</v>
      </c>
      <c r="E58" s="17">
        <f>E59+E60+E61+E62</f>
        <v>296512</v>
      </c>
      <c r="F58" s="17">
        <f>F59+F60+F61+F62</f>
        <v>50194</v>
      </c>
      <c r="G58" s="18">
        <f>G59+G60+G61+G62</f>
        <v>12161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358867</v>
      </c>
      <c r="E61" s="12">
        <f>D61-F62-G62</f>
        <v>296512</v>
      </c>
      <c r="F61" s="12"/>
      <c r="G61" s="33"/>
      <c r="H61" s="31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v>50194</v>
      </c>
      <c r="G62" s="34">
        <v>12161</v>
      </c>
      <c r="H62" s="35"/>
    </row>
    <row r="63" spans="1:8" ht="12.75">
      <c r="A63" s="37">
        <v>12</v>
      </c>
      <c r="B63" s="40" t="s">
        <v>26</v>
      </c>
      <c r="C63" s="22" t="s">
        <v>23</v>
      </c>
      <c r="D63" s="17">
        <f>D64+D65+D66+D67</f>
        <v>4845582</v>
      </c>
      <c r="E63" s="17">
        <f>E64+E65+E66+E67</f>
        <v>2408989</v>
      </c>
      <c r="F63" s="17">
        <f>F64+F65+F66+F67</f>
        <v>1958702</v>
      </c>
      <c r="G63" s="18">
        <f>G64+G65+G66+G67</f>
        <v>477891</v>
      </c>
      <c r="H63" s="10"/>
    </row>
    <row r="64" spans="1:8" ht="12.75">
      <c r="A64" s="38"/>
      <c r="B64" s="41"/>
      <c r="C64" s="11" t="s">
        <v>6</v>
      </c>
      <c r="D64" s="12"/>
      <c r="E64" s="12"/>
      <c r="F64" s="12"/>
      <c r="G64" s="15"/>
      <c r="H64" s="10"/>
    </row>
    <row r="65" spans="1:8" ht="12.75">
      <c r="A65" s="38"/>
      <c r="B65" s="41"/>
      <c r="C65" s="11" t="s">
        <v>7</v>
      </c>
      <c r="D65" s="12"/>
      <c r="E65" s="12"/>
      <c r="F65" s="12"/>
      <c r="G65" s="15"/>
      <c r="H65" s="10"/>
    </row>
    <row r="66" spans="1:8" ht="13.5" thickBot="1">
      <c r="A66" s="38"/>
      <c r="B66" s="41"/>
      <c r="C66" s="11" t="s">
        <v>11</v>
      </c>
      <c r="D66" s="14">
        <v>4845582</v>
      </c>
      <c r="E66" s="12">
        <v>1318327</v>
      </c>
      <c r="F66" s="12"/>
      <c r="G66" s="15">
        <v>477891</v>
      </c>
      <c r="H66" s="10"/>
    </row>
    <row r="67" spans="1:8" s="2" customFormat="1" ht="15" customHeight="1" thickBot="1">
      <c r="A67" s="39"/>
      <c r="B67" s="42"/>
      <c r="C67" s="13" t="s">
        <v>8</v>
      </c>
      <c r="D67" s="14"/>
      <c r="E67" s="14">
        <f>D64+D66+D67-E66-G67-F67-G66-F66</f>
        <v>1090662</v>
      </c>
      <c r="F67" s="14">
        <v>1958702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2020-11-26T09:42:10Z</dcterms:modified>
  <cp:category/>
  <cp:version/>
  <cp:contentType/>
  <cp:contentStatus/>
</cp:coreProperties>
</file>